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C:\Users\elias\Documents\MOTOAUTO STORE\"/>
    </mc:Choice>
  </mc:AlternateContent>
  <xr:revisionPtr revIDLastSave="0" documentId="8_{39C1F737-A5CB-48D4-9E0C-7CA9D1C4E83F}" xr6:coauthVersionLast="47" xr6:coauthVersionMax="47" xr10:uidLastSave="{00000000-0000-0000-0000-000000000000}"/>
  <bookViews>
    <workbookView xWindow="28680" yWindow="-120" windowWidth="25440" windowHeight="15270" xr2:uid="{80E2216C-76D3-4883-8D62-3E118BCB3603}"/>
  </bookViews>
  <sheets>
    <sheet name="Fuente ST 2024"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66" i="1" l="1"/>
  <c r="Q66" i="1"/>
  <c r="P66" i="1"/>
  <c r="K66" i="1"/>
  <c r="J66" i="1"/>
  <c r="I66" i="1"/>
  <c r="D66" i="1"/>
  <c r="C66" i="1"/>
  <c r="B66" i="1"/>
  <c r="R46" i="1"/>
  <c r="Q46" i="1"/>
  <c r="P46" i="1"/>
  <c r="K46" i="1"/>
  <c r="J46" i="1"/>
  <c r="I46" i="1"/>
  <c r="D46" i="1"/>
  <c r="C46" i="1"/>
  <c r="B46" i="1"/>
  <c r="R27" i="1"/>
  <c r="Q27" i="1"/>
  <c r="P27" i="1"/>
  <c r="K27" i="1"/>
  <c r="J27" i="1"/>
  <c r="I27" i="1"/>
  <c r="D27" i="1"/>
  <c r="C27" i="1"/>
  <c r="B27" i="1"/>
</calcChain>
</file>

<file path=xl/sharedStrings.xml><?xml version="1.0" encoding="utf-8"?>
<sst xmlns="http://schemas.openxmlformats.org/spreadsheetml/2006/main" count="230" uniqueCount="113">
  <si>
    <t>Objetivos</t>
  </si>
  <si>
    <t>1. Deteminar los defectos del vehiculos, ademas de realizar la explicación del proceso realizado para cada motocicleta.</t>
  </si>
  <si>
    <t>2. Ofrecer la mejor calidad en garantia y los mantenimientos pagos de servicio</t>
  </si>
  <si>
    <t>3. Verificar que la calificación de los servicios este orientada a la prestación, y no a factores pertenecientes a otras areas</t>
  </si>
  <si>
    <t>4. Reducire la cantidad de retornos por procesos o disponilidad de respuestos</t>
  </si>
  <si>
    <t>PRIMER TRIMESTRE AREA DE SERVICIO TECNICO</t>
  </si>
  <si>
    <t>PDV</t>
  </si>
  <si>
    <t>ENERO</t>
  </si>
  <si>
    <t>FEBRERO</t>
  </si>
  <si>
    <t>MARZO</t>
  </si>
  <si>
    <t>Total encuestas  2023</t>
  </si>
  <si>
    <t>Total encuestas  2024</t>
  </si>
  <si>
    <t>NPS 2024</t>
  </si>
  <si>
    <t>Observación</t>
  </si>
  <si>
    <t>Planes de accion</t>
  </si>
  <si>
    <t>fecha de ejecución</t>
  </si>
  <si>
    <t>Estado</t>
  </si>
  <si>
    <t>Fecha de ejecución</t>
  </si>
  <si>
    <t>Venecia</t>
  </si>
  <si>
    <t>Se evidencia falencia como la falta de repuestos</t>
  </si>
  <si>
    <t>De acuerdo con los hallazgos, se plantean procesos de la atención de servicio al cliente y como se debe gestionar, adicional de tener en cuenta los tiempos para dar entrega del vehiculo, para ello se genera una presentación de la atención desde que ingresa la moto hasta que se realiza la entrega, ademas de un breve descripción de los procedimientos realizados, se realiza cuestionario para evaluar conocimiento y ademas de la participación en un modelo a escala.</t>
  </si>
  <si>
    <t>15 de mayo de 2024</t>
  </si>
  <si>
    <t>EJECUTADO</t>
  </si>
  <si>
    <t>Se evidencia falencia como el tiempo de entrega de la motocicleta</t>
  </si>
  <si>
    <t>Se evidencian falencias como retornos por calidad de reparación, disponibilidad de repuestos.</t>
  </si>
  <si>
    <t>Kennedy</t>
  </si>
  <si>
    <t>Se evidencian falencias como calidad de reparación y retornos por no generar un proceso adecuado de reparación</t>
  </si>
  <si>
    <t>No se evidenciaron factores negativos en los procesos</t>
  </si>
  <si>
    <t>Soacha</t>
  </si>
  <si>
    <t>Se evidencia falencia como la atención al cliente</t>
  </si>
  <si>
    <t>Bosa Centro</t>
  </si>
  <si>
    <t>Se evidencian falencias como la falta de repuestos y el tiempo de entrega del vehiculo, ademas de retornos por aclración de dudas</t>
  </si>
  <si>
    <t>Se evidencia falencia como la explicación de los procesos realizados</t>
  </si>
  <si>
    <t>Se evidencian falencias como retornos por no generar una buen intervención, falta de repuestos y tiempo de entrega de la motocicleta</t>
  </si>
  <si>
    <t>Paloquemao</t>
  </si>
  <si>
    <t>Se evidencian falencias como la falta de repuestos, y explicación de los procesos de reparación generados</t>
  </si>
  <si>
    <t>Se evidencian falencias como el tiempo de entrega del vehiculo y explicación frente a los procesos</t>
  </si>
  <si>
    <t>Se evidencia falencia frente a la explicación del procedimiento.</t>
  </si>
  <si>
    <t>Fontibon</t>
  </si>
  <si>
    <t>Se evidencian falencias como la falta de repuestos y retornos por no generar un proceso adecuado de reparación</t>
  </si>
  <si>
    <t>Se evidencia falencia como el retorno frente a la calidad del vehiculo</t>
  </si>
  <si>
    <t>Se evidencian falencias como tiempo en la entrega de la motocicleta y atención en la recepción</t>
  </si>
  <si>
    <t>7 de Agosto</t>
  </si>
  <si>
    <t>Se evidencian falencias como calidad de reparación y retorno por proceso de reparación no adecuado</t>
  </si>
  <si>
    <t>Se evidencian falencias como el seguimiento del vehiculo y explicación frente a los procesos</t>
  </si>
  <si>
    <t>Se evidencia falencia como falta de repuestos.</t>
  </si>
  <si>
    <t>Soacha 2</t>
  </si>
  <si>
    <t>Calle 127</t>
  </si>
  <si>
    <t>Suba</t>
  </si>
  <si>
    <t>TOTAL MES</t>
  </si>
  <si>
    <t>SEGUNDO TRIMESTRE AREA DE SERVICIO TECNICO</t>
  </si>
  <si>
    <t>ABRIL</t>
  </si>
  <si>
    <t>MAYO</t>
  </si>
  <si>
    <t>JUNIO</t>
  </si>
  <si>
    <t>Se evidencia falencias como el abastecimiento de repuestos, explicación en los procedimientos realizados y retornos.</t>
  </si>
  <si>
    <t xml:space="preserve"> Se realiza visitas en los puntos con la finalidad de verificar los procesos de atención y de servicio, ademas de observar la calidad de servicio que se ofrece se observan buenos resultados, en las falencias encontradas se realiza la verificación del proceso, se realiza la retroalimentación del proceso, por ultimo se indica la vitalidad de realizar la retroalimentación al cliente sobre en la motocicleta.</t>
  </si>
  <si>
    <t>13 de junio de 2024</t>
  </si>
  <si>
    <t>Se evidencia falencias como la atención en recepción y falta de repuestos.</t>
  </si>
  <si>
    <t>20 de junio de 2024</t>
  </si>
  <si>
    <t>Se evidencia falencias como disponibilidad de repuestos, explicación tecnica del proceso y retorno por porcesos.</t>
  </si>
  <si>
    <t>Se evidencia falencia como la explicación de los procedimientos tecnicos y recepción al cliente.</t>
  </si>
  <si>
    <t>Se evidencia falencias como la explicación de los procedimientos, retornos por reparación y tiempos de entrega.</t>
  </si>
  <si>
    <t>Se evidencia falencias como la aclaración de dudas frente a los procesos.</t>
  </si>
  <si>
    <t>Se evidencia falencia como el abastecimiento de repuestos.</t>
  </si>
  <si>
    <t>Se evidencia falencias como la explicación de los procedimientos, retornos por obsequios y tiempos de entrega.</t>
  </si>
  <si>
    <t>No se evidenciaron factores negativos en los procesos.</t>
  </si>
  <si>
    <t>83.3.%</t>
  </si>
  <si>
    <t>Se evidencia falencias como calidad de la moto, comunicación y tiempos de entrega.</t>
  </si>
  <si>
    <t>Se evidencia falencias como el tiempo de entrega, explicación en los procedimientos realizados y retornos.</t>
  </si>
  <si>
    <t>Se evidencia falencias,como la comunicación durante la prestación del servicio y falta de repuestos.</t>
  </si>
  <si>
    <t>Se evidencia falencias como disponibilidad de repuestos y tiempo de entrega de motocicletas.</t>
  </si>
  <si>
    <t>Se evidencia falencias como falta de repuestos y entrega de la motocicleta.</t>
  </si>
  <si>
    <t>Se evidencia falencias como la comunicación durante la prestación del servicio y retornos.</t>
  </si>
  <si>
    <t>Se evidencia falencias como retorno por procesos pendientes, explicación de procedimientos y falta de repuestos.</t>
  </si>
  <si>
    <t>Se evidencia falencias como el tiempo de entrega del vehiculo.</t>
  </si>
  <si>
    <t>Se evidencia falencia como tiempo de entrega del vehiculo.</t>
  </si>
  <si>
    <t>Se evidencia falencia como falta de repuestos</t>
  </si>
  <si>
    <t>Se evidencia falencias como la comunicación durante el servico y problemas de calidad del vehiculo.</t>
  </si>
  <si>
    <t>Se evidencia falencia como atención en la recepción.</t>
  </si>
  <si>
    <t>Se evidencia falencias como tiempo de entrega de la motocicleta y atención en la recepción.</t>
  </si>
  <si>
    <t>TERCER TRIMESTRE AREA DE SERVICIO TECNICO</t>
  </si>
  <si>
    <t>JULIO</t>
  </si>
  <si>
    <t>AGOSTO</t>
  </si>
  <si>
    <t>SEPTIEMBRE</t>
  </si>
  <si>
    <t>Se evidencia falencias como timepo de entrega, explicación de los procedimientos y comunicación durante el servicio.</t>
  </si>
  <si>
    <t>Se realiza una capacitación sobre el manejo de cada cliente y se evalua la información ofrecida, ademas de como se manejo la situaicón, por utlimo se realiza una retroalimentación grupal para hallar los errores durante la comunicación o prestación del servicio, tambien tips que se puede ejecutar para mejorar el servicio.</t>
  </si>
  <si>
    <t>13 de septiembre de 2024</t>
  </si>
  <si>
    <t>Se evidencia falencias como atención en recepción, explicación del procedimiento y tiempo de entrega.</t>
  </si>
  <si>
    <t>Se evidencia falencias como la atención en la recepción  y la comunicación durante la presentación.</t>
  </si>
  <si>
    <t>Se evidencia falencias como disponibilidad de repuestos y atención en recepción</t>
  </si>
  <si>
    <t>Se evidencia falencias como calidad de reparación y comunicación durante el proceso o servicio prestado.</t>
  </si>
  <si>
    <t>Se evidencia falencias como disponibilidad de repuestos, explicación de los procedimientos y comunicación durante el servicio.</t>
  </si>
  <si>
    <t>Se evidencia falencias como comunicación durante la preastación del servicio y tiempo de entrega.</t>
  </si>
  <si>
    <t>Se evidencia falencias como tiempo de entrega  y atención en la recepción.</t>
  </si>
  <si>
    <t>Se evidencia falencias como disponibilidad de repuestos, explicación de los procedimientos y tiempo de entrega.</t>
  </si>
  <si>
    <t>Se evidencia falencias como retorno por aclaración frente al proceso, explicación de los procedimientos y tiempo de entrega.</t>
  </si>
  <si>
    <t>Se evidencia falencia como tiempo de entrega de la motocicleta.</t>
  </si>
  <si>
    <t>Se evidencia falencias como atención en recepción, disponibilidad de repuestos y comunicación en la prestación del servicio.</t>
  </si>
  <si>
    <t>Se evidencia falencia como tiempo de entrega de la motocicletay disponibilidad de repuestos.</t>
  </si>
  <si>
    <t>Se evidencia falencias como disponibilidad de repuestos, explicación de los procedimientos y retorno por problemas de calidad.</t>
  </si>
  <si>
    <t>Se evidencia falencias como disponibilidad de repuestos, calidad de reparación y tiempo de entrega.</t>
  </si>
  <si>
    <t>Se evidencia falencias como calidad de reparación, atención en la recepción y retorno por repuestos, problemas de calidad y aclaración frente al proceso.</t>
  </si>
  <si>
    <t>Se evidencia falencias como disponibilidad de repuestos, explicación de los procedimientos, retorno por problemas de calidad y procesos administrativos.</t>
  </si>
  <si>
    <t>Se evidencia falencias como tiempo de entrega, atención en recepción y retorno por calidad de reparación.</t>
  </si>
  <si>
    <t>Se evidencia falencia como tiempo de entrega de la motocicleta y atención en la recepción.</t>
  </si>
  <si>
    <t>Se evidencia falencias como tiempo de entrega de la motocicleta.</t>
  </si>
  <si>
    <t>Se evidencia falencias como atención en recepción, comunicación durante el servicio y disponibilidad de repuestos.</t>
  </si>
  <si>
    <t>Se evidencia falencias como la comunicación durante la prestación del servicio y retorno por mala reparación.</t>
  </si>
  <si>
    <t xml:space="preserve">Se evidencia falencias como el retorno porque la motocicleta quedo mal reparada, aclaración de dudas frente al proceso y comunicación durante la prestación del servicio. </t>
  </si>
  <si>
    <t>Se evidencia falencias como disponibilidad de repuestos y explicación de los procesos.</t>
  </si>
  <si>
    <t>Se evidencia falencias como aclaración de dudas frente al proceso, comunicación durante la prestación del servicio y retorno porque la motocicleta quedo mal reparada.</t>
  </si>
  <si>
    <t>Se evidencia falencia como tiempo de entrega de la motocicleta y comunicación durante la prestación del servicio.</t>
  </si>
  <si>
    <t>PLAZA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</si>
</sst>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9" x14ac:knownFonts="1">
    <font>
      <sz val="11"/>
      <color theme="1"/>
      <name val="Aptos Narrow"/>
      <family val="2"/>
      <scheme val="minor"/>
    </font>
    <font>
      <sz val="11"/>
      <color theme="1"/>
      <name val="Aptos Narrow"/>
      <family val="2"/>
      <scheme val="minor"/>
    </font>
    <font>
      <b/>
      <sz val="11"/>
      <color theme="1"/>
      <name val="Aptos Narrow"/>
      <family val="2"/>
      <scheme val="minor"/>
    </font>
    <font>
      <b/>
      <sz val="30"/>
      <color theme="1"/>
      <name val="Aptos Narrow"/>
      <family val="2"/>
      <scheme val="minor"/>
    </font>
    <font>
      <b/>
      <sz val="11"/>
      <color indexed="8"/>
      <name val="Calibri"/>
      <family val="2"/>
    </font>
    <font>
      <sz val="11"/>
      <color indexed="8"/>
      <name val="Calibri"/>
      <family val="2"/>
    </font>
    <font>
      <sz val="11"/>
      <name val="Calibri"/>
      <family val="2"/>
    </font>
    <font>
      <sz val="10"/>
      <color theme="1"/>
      <name val="Calibri"/>
      <family val="2"/>
    </font>
    <font>
      <sz val="11"/>
      <color theme="1"/>
      <name val="Calibri"/>
      <family val="2"/>
    </font>
  </fonts>
  <fills count="9">
    <fill>
      <patternFill patternType="none"/>
    </fill>
    <fill>
      <patternFill patternType="gray125"/>
    </fill>
    <fill>
      <patternFill patternType="solid">
        <fgColor theme="0" tint="-0.34998626667073579"/>
        <bgColor indexed="64"/>
      </patternFill>
    </fill>
    <fill>
      <patternFill patternType="solid">
        <fgColor theme="9" tint="0.39997558519241921"/>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rgb="FFFFFFCC"/>
        <bgColor indexed="64"/>
      </patternFill>
    </fill>
    <fill>
      <patternFill patternType="solid">
        <fgColor theme="0"/>
        <bgColor indexed="64"/>
      </patternFill>
    </fill>
    <fill>
      <patternFill patternType="solid">
        <fgColor theme="6"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3">
    <xf numFmtId="0" fontId="0" fillId="0" borderId="0"/>
    <xf numFmtId="41" fontId="1" fillId="0" borderId="0" applyFont="0" applyFill="0" applyBorder="0" applyAlignment="0" applyProtection="0"/>
    <xf numFmtId="9" fontId="1" fillId="0" borderId="0" applyFont="0" applyFill="0" applyBorder="0" applyAlignment="0" applyProtection="0"/>
  </cellStyleXfs>
  <cellXfs count="46">
    <xf numFmtId="0" fontId="0" fillId="0" borderId="0" xfId="0"/>
    <xf numFmtId="0" fontId="0" fillId="0" borderId="1" xfId="0" applyBorder="1" applyAlignment="1">
      <alignment horizontal="center"/>
    </xf>
    <xf numFmtId="0" fontId="0" fillId="0" borderId="1" xfId="0" applyBorder="1" applyAlignment="1">
      <alignment horizontal="center" vertical="top" wrapText="1"/>
    </xf>
    <xf numFmtId="0" fontId="0" fillId="0" borderId="1" xfId="0" applyBorder="1" applyAlignment="1">
      <alignment horizontal="center" vertical="center" wrapText="1"/>
    </xf>
    <xf numFmtId="0" fontId="0" fillId="0" borderId="0" xfId="0" applyAlignment="1">
      <alignment horizontal="center" vertical="top" wrapText="1"/>
    </xf>
    <xf numFmtId="0" fontId="3" fillId="2" borderId="0" xfId="0" applyFont="1" applyFill="1" applyAlignment="1">
      <alignment horizontal="center" vertical="center" wrapText="1"/>
    </xf>
    <xf numFmtId="0" fontId="3" fillId="2" borderId="2"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0" fillId="5" borderId="1" xfId="0" applyFill="1" applyBorder="1" applyAlignment="1">
      <alignment horizontal="center" vertical="center" wrapText="1"/>
    </xf>
    <xf numFmtId="0" fontId="4" fillId="0" borderId="1" xfId="0" applyFont="1" applyBorder="1" applyAlignment="1">
      <alignment horizontal="center" vertical="center" wrapText="1"/>
    </xf>
    <xf numFmtId="0" fontId="5" fillId="6" borderId="1" xfId="0" applyFont="1" applyFill="1" applyBorder="1" applyAlignment="1">
      <alignment horizontal="center" vertical="center" wrapText="1"/>
    </xf>
    <xf numFmtId="9" fontId="6" fillId="0" borderId="1" xfId="0" applyNumberFormat="1" applyFont="1" applyBorder="1" applyAlignment="1">
      <alignment horizontal="center" vertical="center" wrapText="1"/>
    </xf>
    <xf numFmtId="9" fontId="7" fillId="6" borderId="1" xfId="2" applyFont="1" applyFill="1" applyBorder="1" applyAlignment="1" applyProtection="1">
      <alignment horizontal="center" vertical="center" wrapText="1"/>
    </xf>
    <xf numFmtId="1" fontId="5" fillId="6" borderId="1" xfId="0" applyNumberFormat="1" applyFont="1" applyFill="1" applyBorder="1" applyAlignment="1">
      <alignment horizontal="center" vertical="center" wrapText="1"/>
    </xf>
    <xf numFmtId="1" fontId="5" fillId="0" borderId="1" xfId="0" applyNumberFormat="1" applyFont="1" applyBorder="1" applyAlignment="1">
      <alignment horizontal="center" vertical="center" wrapText="1"/>
    </xf>
    <xf numFmtId="9" fontId="8" fillId="6" borderId="1" xfId="2" applyFont="1" applyFill="1" applyBorder="1" applyAlignment="1" applyProtection="1">
      <alignment horizontal="center" vertical="center" wrapText="1"/>
    </xf>
    <xf numFmtId="164" fontId="6" fillId="0" borderId="1" xfId="0" applyNumberFormat="1" applyFont="1" applyBorder="1" applyAlignment="1">
      <alignment horizontal="center" vertical="center" wrapText="1"/>
    </xf>
    <xf numFmtId="41" fontId="5" fillId="6" borderId="1" xfId="1" applyFont="1" applyFill="1" applyBorder="1" applyAlignment="1">
      <alignment horizontal="center" vertical="center" wrapText="1"/>
    </xf>
    <xf numFmtId="9" fontId="6" fillId="7" borderId="1" xfId="1" applyNumberFormat="1" applyFont="1" applyFill="1" applyBorder="1" applyAlignment="1">
      <alignment horizontal="center" vertical="center" wrapText="1"/>
    </xf>
    <xf numFmtId="41" fontId="6" fillId="7" borderId="1" xfId="1" applyFont="1" applyFill="1" applyBorder="1" applyAlignment="1">
      <alignment horizontal="center" vertical="center" wrapText="1"/>
    </xf>
    <xf numFmtId="164" fontId="4" fillId="0" borderId="1" xfId="2" applyNumberFormat="1" applyFont="1" applyBorder="1" applyAlignment="1">
      <alignment horizontal="center" vertical="center" wrapText="1"/>
    </xf>
    <xf numFmtId="0" fontId="0" fillId="8" borderId="6" xfId="0" applyFill="1" applyBorder="1" applyAlignment="1">
      <alignment horizontal="center"/>
    </xf>
    <xf numFmtId="0" fontId="0" fillId="8" borderId="7" xfId="0" applyFill="1" applyBorder="1" applyAlignment="1">
      <alignment horizontal="center"/>
    </xf>
    <xf numFmtId="0" fontId="0" fillId="8" borderId="8" xfId="0" applyFill="1" applyBorder="1" applyAlignment="1">
      <alignment horizontal="center"/>
    </xf>
    <xf numFmtId="0" fontId="5" fillId="6" borderId="1" xfId="1" applyNumberFormat="1" applyFont="1" applyFill="1" applyBorder="1" applyAlignment="1">
      <alignment horizontal="center" vertical="center" wrapText="1"/>
    </xf>
    <xf numFmtId="1" fontId="5" fillId="6" borderId="9" xfId="0" applyNumberFormat="1" applyFont="1" applyFill="1" applyBorder="1" applyAlignment="1">
      <alignment horizontal="center" vertical="center" wrapText="1"/>
    </xf>
    <xf numFmtId="1" fontId="5" fillId="0" borderId="9" xfId="0" applyNumberFormat="1" applyFont="1" applyBorder="1" applyAlignment="1">
      <alignment horizontal="center" vertical="center" wrapText="1"/>
    </xf>
    <xf numFmtId="9" fontId="8" fillId="6" borderId="1" xfId="2" applyFont="1" applyFill="1" applyBorder="1" applyAlignment="1" applyProtection="1">
      <alignment vertical="center" wrapText="1"/>
    </xf>
    <xf numFmtId="9" fontId="8" fillId="6" borderId="9" xfId="2" applyFont="1" applyFill="1" applyBorder="1" applyAlignment="1" applyProtection="1">
      <alignment horizontal="center" vertical="center" wrapText="1"/>
    </xf>
    <xf numFmtId="1" fontId="5" fillId="6" borderId="10" xfId="0" applyNumberFormat="1" applyFont="1" applyFill="1" applyBorder="1" applyAlignment="1">
      <alignment horizontal="center" vertical="center" wrapText="1"/>
    </xf>
    <xf numFmtId="1" fontId="5" fillId="0" borderId="10" xfId="0" applyNumberFormat="1" applyFont="1" applyBorder="1" applyAlignment="1">
      <alignment horizontal="center" vertical="center" wrapText="1"/>
    </xf>
    <xf numFmtId="9" fontId="8" fillId="6" borderId="10" xfId="2" applyFont="1" applyFill="1" applyBorder="1" applyAlignment="1" applyProtection="1">
      <alignment horizontal="center" vertical="center" wrapText="1"/>
    </xf>
    <xf numFmtId="164" fontId="6" fillId="7" borderId="1" xfId="1" applyNumberFormat="1" applyFont="1" applyFill="1" applyBorder="1" applyAlignment="1">
      <alignment horizontal="center" vertical="center" wrapText="1"/>
    </xf>
    <xf numFmtId="1" fontId="5" fillId="6" borderId="11" xfId="0" applyNumberFormat="1" applyFont="1" applyFill="1" applyBorder="1" applyAlignment="1">
      <alignment horizontal="center" vertical="center" wrapText="1"/>
    </xf>
    <xf numFmtId="1" fontId="5" fillId="0" borderId="11" xfId="0" applyNumberFormat="1" applyFont="1" applyBorder="1" applyAlignment="1">
      <alignment horizontal="center" vertical="center" wrapText="1"/>
    </xf>
    <xf numFmtId="9" fontId="8" fillId="6" borderId="1" xfId="2" applyFont="1" applyFill="1" applyBorder="1" applyAlignment="1" applyProtection="1">
      <alignment horizontal="center" vertical="center" wrapText="1"/>
    </xf>
    <xf numFmtId="9" fontId="8" fillId="6" borderId="11" xfId="2" applyFont="1" applyFill="1" applyBorder="1" applyAlignment="1" applyProtection="1">
      <alignment horizontal="center" vertical="center" wrapText="1"/>
    </xf>
    <xf numFmtId="0" fontId="0" fillId="8" borderId="12" xfId="0" applyFill="1" applyBorder="1" applyAlignment="1">
      <alignment horizontal="center"/>
    </xf>
    <xf numFmtId="0" fontId="0" fillId="8" borderId="0" xfId="0" applyFill="1" applyAlignment="1">
      <alignment horizontal="center"/>
    </xf>
    <xf numFmtId="0" fontId="0" fillId="8" borderId="13" xfId="0" applyFill="1" applyBorder="1" applyAlignment="1">
      <alignment horizontal="center"/>
    </xf>
    <xf numFmtId="0" fontId="4" fillId="0" borderId="11" xfId="0" applyFont="1" applyBorder="1" applyAlignment="1">
      <alignment horizontal="center" vertical="center" wrapText="1"/>
    </xf>
    <xf numFmtId="164" fontId="4" fillId="0" borderId="11" xfId="2" applyNumberFormat="1" applyFont="1" applyBorder="1" applyAlignment="1">
      <alignment horizontal="center" vertical="center" wrapText="1"/>
    </xf>
  </cellXfs>
  <cellStyles count="3">
    <cellStyle name="Millares [0]" xfId="1" builtinId="6"/>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5962D-76B6-469F-A325-FA6BED8F8079}">
  <sheetPr>
    <tabColor theme="5" tint="-0.249977111117893"/>
  </sheetPr>
  <dimension ref="A2:V66"/>
  <sheetViews>
    <sheetView tabSelected="1" topLeftCell="E59" zoomScale="70" zoomScaleNormal="70" workbookViewId="0">
      <selection activeCell="G71" sqref="G71"/>
    </sheetView>
  </sheetViews>
  <sheetFormatPr baseColWidth="10" defaultRowHeight="14.4" x14ac:dyDescent="0.3"/>
  <cols>
    <col min="1" max="1" width="14.109375" customWidth="1"/>
    <col min="3" max="3" width="11.88671875" bestFit="1" customWidth="1"/>
    <col min="5" max="5" width="30" customWidth="1"/>
    <col min="6" max="6" width="22.6640625" customWidth="1"/>
    <col min="12" max="12" width="30" customWidth="1"/>
    <col min="13" max="13" width="22.6640625" customWidth="1"/>
    <col min="19" max="19" width="30" customWidth="1"/>
    <col min="20" max="20" width="22.6640625" customWidth="1"/>
  </cols>
  <sheetData>
    <row r="2" spans="1:22" x14ac:dyDescent="0.3">
      <c r="A2" s="1" t="s">
        <v>0</v>
      </c>
      <c r="B2" s="1"/>
      <c r="C2" s="1"/>
      <c r="D2" s="1"/>
      <c r="E2" s="1"/>
    </row>
    <row r="3" spans="1:22" ht="15" customHeight="1" x14ac:dyDescent="0.3">
      <c r="A3" s="2" t="s">
        <v>1</v>
      </c>
      <c r="B3" s="2"/>
      <c r="C3" s="2"/>
      <c r="D3" s="2"/>
      <c r="E3" s="2"/>
    </row>
    <row r="4" spans="1:22" ht="17.25" customHeight="1" x14ac:dyDescent="0.3">
      <c r="A4" s="2"/>
      <c r="B4" s="2"/>
      <c r="C4" s="2"/>
      <c r="D4" s="2"/>
      <c r="E4" s="2"/>
    </row>
    <row r="5" spans="1:22" ht="16.5" customHeight="1" x14ac:dyDescent="0.3">
      <c r="A5" s="3" t="s">
        <v>2</v>
      </c>
      <c r="B5" s="3"/>
      <c r="C5" s="3"/>
      <c r="D5" s="3"/>
      <c r="E5" s="3"/>
    </row>
    <row r="6" spans="1:22" ht="15.75" customHeight="1" x14ac:dyDescent="0.3">
      <c r="A6" s="3"/>
      <c r="B6" s="3"/>
      <c r="C6" s="3"/>
      <c r="D6" s="3"/>
      <c r="E6" s="3"/>
    </row>
    <row r="7" spans="1:22" ht="15" customHeight="1" x14ac:dyDescent="0.3">
      <c r="A7" s="2" t="s">
        <v>3</v>
      </c>
      <c r="B7" s="2"/>
      <c r="C7" s="2"/>
      <c r="D7" s="2"/>
      <c r="E7" s="2"/>
    </row>
    <row r="8" spans="1:22" ht="15" customHeight="1" x14ac:dyDescent="0.3">
      <c r="A8" s="2"/>
      <c r="B8" s="2"/>
      <c r="C8" s="2"/>
      <c r="D8" s="2"/>
      <c r="E8" s="2"/>
    </row>
    <row r="9" spans="1:22" ht="15" customHeight="1" x14ac:dyDescent="0.3">
      <c r="A9" s="2" t="s">
        <v>4</v>
      </c>
      <c r="B9" s="2"/>
      <c r="C9" s="2"/>
      <c r="D9" s="2"/>
      <c r="E9" s="2"/>
    </row>
    <row r="10" spans="1:22" x14ac:dyDescent="0.3">
      <c r="A10" s="2"/>
      <c r="B10" s="2"/>
      <c r="C10" s="2"/>
      <c r="D10" s="2"/>
      <c r="E10" s="2"/>
    </row>
    <row r="11" spans="1:22" x14ac:dyDescent="0.3">
      <c r="A11" s="4"/>
      <c r="B11" s="4"/>
      <c r="C11" s="4"/>
      <c r="D11" s="4"/>
      <c r="E11" s="4"/>
    </row>
    <row r="12" spans="1:22" x14ac:dyDescent="0.3">
      <c r="A12" s="4"/>
      <c r="B12" s="4"/>
      <c r="C12" s="4"/>
      <c r="D12" s="4"/>
      <c r="E12" s="4"/>
    </row>
    <row r="13" spans="1:22" x14ac:dyDescent="0.3">
      <c r="A13" s="5" t="s">
        <v>5</v>
      </c>
      <c r="B13" s="5"/>
      <c r="C13" s="5"/>
      <c r="D13" s="5"/>
      <c r="E13" s="5"/>
      <c r="F13" s="5"/>
      <c r="G13" s="5"/>
      <c r="H13" s="5"/>
      <c r="I13" s="5"/>
      <c r="J13" s="5"/>
      <c r="K13" s="5"/>
      <c r="L13" s="5"/>
      <c r="M13" s="5"/>
      <c r="N13" s="5"/>
      <c r="O13" s="5"/>
      <c r="P13" s="5"/>
      <c r="Q13" s="5"/>
      <c r="R13" s="5"/>
      <c r="S13" s="5"/>
      <c r="T13" s="5"/>
      <c r="U13" s="5"/>
      <c r="V13" s="5"/>
    </row>
    <row r="14" spans="1:22" x14ac:dyDescent="0.3">
      <c r="A14" s="6"/>
      <c r="B14" s="6"/>
      <c r="C14" s="6"/>
      <c r="D14" s="6"/>
      <c r="E14" s="6"/>
      <c r="F14" s="6"/>
      <c r="G14" s="6"/>
      <c r="H14" s="6"/>
      <c r="I14" s="6"/>
      <c r="J14" s="6"/>
      <c r="K14" s="6"/>
      <c r="L14" s="6"/>
      <c r="M14" s="6"/>
      <c r="N14" s="6"/>
      <c r="O14" s="6"/>
      <c r="P14" s="6"/>
      <c r="Q14" s="6"/>
      <c r="R14" s="6"/>
      <c r="S14" s="6"/>
      <c r="T14" s="6"/>
      <c r="U14" s="6"/>
      <c r="V14" s="6"/>
    </row>
    <row r="15" spans="1:22" x14ac:dyDescent="0.3">
      <c r="A15" s="7" t="s">
        <v>6</v>
      </c>
      <c r="B15" s="8" t="s">
        <v>7</v>
      </c>
      <c r="C15" s="9"/>
      <c r="D15" s="9"/>
      <c r="E15" s="9"/>
      <c r="F15" s="9"/>
      <c r="G15" s="9"/>
      <c r="H15" s="10"/>
      <c r="I15" s="11" t="s">
        <v>8</v>
      </c>
      <c r="J15" s="11"/>
      <c r="K15" s="11"/>
      <c r="L15" s="11"/>
      <c r="M15" s="11"/>
      <c r="N15" s="11"/>
      <c r="O15" s="11"/>
      <c r="P15" s="11" t="s">
        <v>9</v>
      </c>
      <c r="Q15" s="11"/>
      <c r="R15" s="11"/>
      <c r="S15" s="11"/>
      <c r="T15" s="11"/>
      <c r="U15" s="11"/>
      <c r="V15" s="11"/>
    </row>
    <row r="16" spans="1:22" ht="43.2" x14ac:dyDescent="0.3">
      <c r="A16" s="7"/>
      <c r="B16" s="12" t="s">
        <v>10</v>
      </c>
      <c r="C16" s="12" t="s">
        <v>11</v>
      </c>
      <c r="D16" s="12" t="s">
        <v>12</v>
      </c>
      <c r="E16" s="12" t="s">
        <v>13</v>
      </c>
      <c r="F16" s="12" t="s">
        <v>14</v>
      </c>
      <c r="G16" s="12" t="s">
        <v>15</v>
      </c>
      <c r="H16" s="12" t="s">
        <v>16</v>
      </c>
      <c r="I16" s="12" t="s">
        <v>10</v>
      </c>
      <c r="J16" s="12" t="s">
        <v>11</v>
      </c>
      <c r="K16" s="12" t="s">
        <v>12</v>
      </c>
      <c r="L16" s="12" t="s">
        <v>13</v>
      </c>
      <c r="M16" s="12" t="s">
        <v>14</v>
      </c>
      <c r="N16" s="12" t="s">
        <v>17</v>
      </c>
      <c r="O16" s="12" t="s">
        <v>16</v>
      </c>
      <c r="P16" s="12" t="s">
        <v>10</v>
      </c>
      <c r="Q16" s="12" t="s">
        <v>11</v>
      </c>
      <c r="R16" s="12" t="s">
        <v>12</v>
      </c>
      <c r="S16" s="12" t="s">
        <v>13</v>
      </c>
      <c r="T16" s="12" t="s">
        <v>14</v>
      </c>
      <c r="U16" s="12" t="s">
        <v>17</v>
      </c>
      <c r="V16" s="12" t="s">
        <v>16</v>
      </c>
    </row>
    <row r="17" spans="1:22" ht="61.5" customHeight="1" x14ac:dyDescent="0.3">
      <c r="A17" s="13" t="s">
        <v>18</v>
      </c>
      <c r="B17" s="13">
        <v>10</v>
      </c>
      <c r="C17" s="14">
        <v>16</v>
      </c>
      <c r="D17" s="15">
        <v>0.81299999999999994</v>
      </c>
      <c r="E17" s="16" t="s">
        <v>19</v>
      </c>
      <c r="F17" s="17" t="s">
        <v>20</v>
      </c>
      <c r="G17" s="18" t="s">
        <v>21</v>
      </c>
      <c r="H17" s="19" t="s">
        <v>22</v>
      </c>
      <c r="I17" s="13">
        <v>11</v>
      </c>
      <c r="J17" s="14">
        <v>11</v>
      </c>
      <c r="K17" s="20">
        <v>0.90900000000000003</v>
      </c>
      <c r="L17" s="16" t="s">
        <v>23</v>
      </c>
      <c r="M17" s="17" t="s">
        <v>20</v>
      </c>
      <c r="N17" s="18" t="s">
        <v>21</v>
      </c>
      <c r="O17" s="19" t="s">
        <v>22</v>
      </c>
      <c r="P17" s="13">
        <v>11</v>
      </c>
      <c r="Q17" s="14">
        <v>9</v>
      </c>
      <c r="R17" s="20">
        <v>0.77800000000000002</v>
      </c>
      <c r="S17" s="16" t="s">
        <v>24</v>
      </c>
      <c r="T17" s="17" t="s">
        <v>20</v>
      </c>
      <c r="U17" s="18" t="s">
        <v>21</v>
      </c>
      <c r="V17" s="19" t="s">
        <v>22</v>
      </c>
    </row>
    <row r="18" spans="1:22" ht="61.5" customHeight="1" x14ac:dyDescent="0.3">
      <c r="A18" s="13" t="s">
        <v>25</v>
      </c>
      <c r="B18" s="13">
        <v>5</v>
      </c>
      <c r="C18" s="14">
        <v>6</v>
      </c>
      <c r="D18" s="15">
        <v>0.5</v>
      </c>
      <c r="E18" s="16" t="s">
        <v>26</v>
      </c>
      <c r="F18" s="17"/>
      <c r="G18" s="18"/>
      <c r="H18" s="19"/>
      <c r="I18" s="13">
        <v>4</v>
      </c>
      <c r="J18" s="14">
        <v>4</v>
      </c>
      <c r="K18" s="15">
        <v>1</v>
      </c>
      <c r="L18" s="16" t="s">
        <v>27</v>
      </c>
      <c r="M18" s="17"/>
      <c r="N18" s="18"/>
      <c r="O18" s="19"/>
      <c r="P18" s="13">
        <v>6</v>
      </c>
      <c r="Q18" s="14">
        <v>4</v>
      </c>
      <c r="R18" s="15">
        <v>1</v>
      </c>
      <c r="S18" s="16" t="s">
        <v>27</v>
      </c>
      <c r="T18" s="17"/>
      <c r="U18" s="18"/>
      <c r="V18" s="19"/>
    </row>
    <row r="19" spans="1:22" ht="61.5" customHeight="1" x14ac:dyDescent="0.3">
      <c r="A19" s="13" t="s">
        <v>28</v>
      </c>
      <c r="B19" s="13"/>
      <c r="C19" s="14"/>
      <c r="D19" s="15">
        <v>0</v>
      </c>
      <c r="E19" s="16"/>
      <c r="F19" s="17"/>
      <c r="G19" s="18"/>
      <c r="H19" s="19"/>
      <c r="I19" s="13"/>
      <c r="J19" s="14">
        <v>5</v>
      </c>
      <c r="K19" s="15">
        <v>0.8</v>
      </c>
      <c r="L19" s="16" t="s">
        <v>29</v>
      </c>
      <c r="M19" s="17"/>
      <c r="N19" s="18"/>
      <c r="O19" s="19"/>
      <c r="P19" s="13">
        <v>2</v>
      </c>
      <c r="Q19" s="14">
        <v>4</v>
      </c>
      <c r="R19" s="15">
        <v>1</v>
      </c>
      <c r="S19" s="16" t="s">
        <v>27</v>
      </c>
      <c r="T19" s="17"/>
      <c r="U19" s="18"/>
      <c r="V19" s="19"/>
    </row>
    <row r="20" spans="1:22" ht="61.5" customHeight="1" x14ac:dyDescent="0.3">
      <c r="A20" s="13" t="s">
        <v>30</v>
      </c>
      <c r="B20" s="13">
        <v>8</v>
      </c>
      <c r="C20" s="14">
        <v>4</v>
      </c>
      <c r="D20" s="15">
        <v>0.25</v>
      </c>
      <c r="E20" s="16" t="s">
        <v>31</v>
      </c>
      <c r="F20" s="17"/>
      <c r="G20" s="18"/>
      <c r="H20" s="19"/>
      <c r="I20" s="13">
        <v>9</v>
      </c>
      <c r="J20" s="14">
        <v>9</v>
      </c>
      <c r="K20" s="20">
        <v>0.77800000000000002</v>
      </c>
      <c r="L20" s="16" t="s">
        <v>32</v>
      </c>
      <c r="M20" s="17"/>
      <c r="N20" s="18"/>
      <c r="O20" s="19"/>
      <c r="P20" s="13">
        <v>4</v>
      </c>
      <c r="Q20" s="14">
        <v>5</v>
      </c>
      <c r="R20" s="15">
        <v>0.6</v>
      </c>
      <c r="S20" s="16" t="s">
        <v>33</v>
      </c>
      <c r="T20" s="17"/>
      <c r="U20" s="18"/>
      <c r="V20" s="19"/>
    </row>
    <row r="21" spans="1:22" ht="61.5" customHeight="1" x14ac:dyDescent="0.3">
      <c r="A21" s="13" t="s">
        <v>34</v>
      </c>
      <c r="B21" s="13">
        <v>9</v>
      </c>
      <c r="C21" s="14">
        <v>4</v>
      </c>
      <c r="D21" s="15">
        <v>0.5</v>
      </c>
      <c r="E21" s="16" t="s">
        <v>35</v>
      </c>
      <c r="F21" s="17"/>
      <c r="G21" s="18"/>
      <c r="H21" s="19"/>
      <c r="I21" s="13">
        <v>7</v>
      </c>
      <c r="J21" s="14">
        <v>2</v>
      </c>
      <c r="K21" s="15">
        <v>0.5</v>
      </c>
      <c r="L21" s="16" t="s">
        <v>36</v>
      </c>
      <c r="M21" s="17"/>
      <c r="N21" s="18"/>
      <c r="O21" s="19"/>
      <c r="P21" s="13">
        <v>3</v>
      </c>
      <c r="Q21" s="14">
        <v>2</v>
      </c>
      <c r="R21" s="15">
        <v>0.5</v>
      </c>
      <c r="S21" s="16" t="s">
        <v>37</v>
      </c>
      <c r="T21" s="17"/>
      <c r="U21" s="18"/>
      <c r="V21" s="19"/>
    </row>
    <row r="22" spans="1:22" ht="61.5" customHeight="1" x14ac:dyDescent="0.3">
      <c r="A22" s="13" t="s">
        <v>38</v>
      </c>
      <c r="B22" s="13">
        <v>6</v>
      </c>
      <c r="C22" s="14">
        <v>16</v>
      </c>
      <c r="D22" s="15">
        <v>0.81299999999999994</v>
      </c>
      <c r="E22" s="16" t="s">
        <v>39</v>
      </c>
      <c r="F22" s="17"/>
      <c r="G22" s="18"/>
      <c r="H22" s="19"/>
      <c r="I22" s="13">
        <v>7</v>
      </c>
      <c r="J22" s="14">
        <v>6</v>
      </c>
      <c r="K22" s="15">
        <v>1</v>
      </c>
      <c r="L22" s="16" t="s">
        <v>40</v>
      </c>
      <c r="M22" s="17"/>
      <c r="N22" s="18"/>
      <c r="O22" s="19"/>
      <c r="P22" s="13">
        <v>3</v>
      </c>
      <c r="Q22" s="14">
        <v>7</v>
      </c>
      <c r="R22" s="20">
        <v>0.71399999999999997</v>
      </c>
      <c r="S22" s="16" t="s">
        <v>41</v>
      </c>
      <c r="T22" s="17"/>
      <c r="U22" s="18"/>
      <c r="V22" s="19"/>
    </row>
    <row r="23" spans="1:22" ht="61.5" customHeight="1" x14ac:dyDescent="0.3">
      <c r="A23" s="13" t="s">
        <v>42</v>
      </c>
      <c r="B23" s="13">
        <v>4</v>
      </c>
      <c r="C23" s="14">
        <v>2</v>
      </c>
      <c r="D23" s="15">
        <v>1</v>
      </c>
      <c r="E23" s="16" t="s">
        <v>43</v>
      </c>
      <c r="F23" s="17"/>
      <c r="G23" s="18"/>
      <c r="H23" s="19"/>
      <c r="I23" s="13">
        <v>1</v>
      </c>
      <c r="J23" s="14">
        <v>3</v>
      </c>
      <c r="K23" s="20">
        <v>0.33300000000000002</v>
      </c>
      <c r="L23" s="16" t="s">
        <v>44</v>
      </c>
      <c r="M23" s="17"/>
      <c r="N23" s="18"/>
      <c r="O23" s="19"/>
      <c r="P23" s="13">
        <v>6</v>
      </c>
      <c r="Q23" s="14">
        <v>1</v>
      </c>
      <c r="R23" s="15">
        <v>1</v>
      </c>
      <c r="S23" s="16" t="s">
        <v>45</v>
      </c>
      <c r="T23" s="17"/>
      <c r="U23" s="18"/>
      <c r="V23" s="19"/>
    </row>
    <row r="24" spans="1:22" ht="61.5" customHeight="1" x14ac:dyDescent="0.3">
      <c r="A24" s="13" t="s">
        <v>46</v>
      </c>
      <c r="B24" s="13">
        <v>5</v>
      </c>
      <c r="C24" s="14">
        <v>4</v>
      </c>
      <c r="D24" s="15">
        <v>1</v>
      </c>
      <c r="E24" s="16" t="s">
        <v>27</v>
      </c>
      <c r="F24" s="17"/>
      <c r="G24" s="18"/>
      <c r="H24" s="19"/>
      <c r="I24" s="13"/>
      <c r="J24" s="14">
        <v>3</v>
      </c>
      <c r="K24" s="15">
        <v>1</v>
      </c>
      <c r="L24" s="16" t="s">
        <v>27</v>
      </c>
      <c r="M24" s="17"/>
      <c r="N24" s="18"/>
      <c r="O24" s="19"/>
      <c r="P24" s="13">
        <v>3</v>
      </c>
      <c r="Q24" s="14">
        <v>3</v>
      </c>
      <c r="R24" s="15">
        <v>1</v>
      </c>
      <c r="S24" s="16" t="s">
        <v>27</v>
      </c>
      <c r="T24" s="17"/>
      <c r="U24" s="18"/>
      <c r="V24" s="19"/>
    </row>
    <row r="25" spans="1:22" ht="61.5" customHeight="1" x14ac:dyDescent="0.3">
      <c r="A25" s="13" t="s">
        <v>47</v>
      </c>
      <c r="B25" s="13">
        <v>1</v>
      </c>
      <c r="C25" s="14">
        <v>2</v>
      </c>
      <c r="D25" s="15">
        <v>1</v>
      </c>
      <c r="E25" s="16" t="s">
        <v>27</v>
      </c>
      <c r="F25" s="17"/>
      <c r="G25" s="18"/>
      <c r="H25" s="19"/>
      <c r="I25" s="13">
        <v>1</v>
      </c>
      <c r="J25" s="14">
        <v>2</v>
      </c>
      <c r="K25" s="15">
        <v>1</v>
      </c>
      <c r="L25" s="16" t="s">
        <v>27</v>
      </c>
      <c r="M25" s="17"/>
      <c r="N25" s="18"/>
      <c r="O25" s="19"/>
      <c r="P25" s="13">
        <v>7</v>
      </c>
      <c r="Q25" s="14">
        <v>0</v>
      </c>
      <c r="R25" s="15">
        <v>0</v>
      </c>
      <c r="S25" s="16"/>
      <c r="T25" s="17"/>
      <c r="U25" s="18"/>
      <c r="V25" s="19"/>
    </row>
    <row r="26" spans="1:22" ht="61.5" customHeight="1" x14ac:dyDescent="0.3">
      <c r="A26" s="13" t="s">
        <v>48</v>
      </c>
      <c r="B26" s="13"/>
      <c r="C26" s="21"/>
      <c r="D26" s="22"/>
      <c r="E26" s="16"/>
      <c r="F26" s="17"/>
      <c r="G26" s="18"/>
      <c r="H26" s="19"/>
      <c r="I26" s="13"/>
      <c r="J26" s="21"/>
      <c r="K26" s="23"/>
      <c r="L26" s="16"/>
      <c r="M26" s="17"/>
      <c r="N26" s="18"/>
      <c r="O26" s="19"/>
      <c r="P26" s="13"/>
      <c r="Q26" s="21"/>
      <c r="R26" s="23"/>
      <c r="S26" s="16"/>
      <c r="T26" s="17"/>
      <c r="U26" s="18"/>
      <c r="V26" s="19"/>
    </row>
    <row r="27" spans="1:22" x14ac:dyDescent="0.3">
      <c r="A27" s="13" t="s">
        <v>49</v>
      </c>
      <c r="B27" s="13">
        <f>SUM(B17:B26)</f>
        <v>48</v>
      </c>
      <c r="C27" s="13">
        <f>SUM(C17:C26)</f>
        <v>54</v>
      </c>
      <c r="D27" s="24">
        <f>(79.65-5.55)/100</f>
        <v>0.7410000000000001</v>
      </c>
      <c r="E27" s="25"/>
      <c r="F27" s="26"/>
      <c r="G27" s="26"/>
      <c r="H27" s="27"/>
      <c r="I27" s="13">
        <f>SUM(I17:I26)</f>
        <v>40</v>
      </c>
      <c r="J27" s="13">
        <f>SUM(J17:J26)</f>
        <v>45</v>
      </c>
      <c r="K27" s="24">
        <f>(88.89-4.45)/100</f>
        <v>0.84439999999999993</v>
      </c>
      <c r="L27" s="25"/>
      <c r="M27" s="26"/>
      <c r="N27" s="26"/>
      <c r="O27" s="27"/>
      <c r="P27" s="13">
        <f>SUM(P17:P26)</f>
        <v>45</v>
      </c>
      <c r="Q27" s="13">
        <f>SUM(Q17:Q26)</f>
        <v>35</v>
      </c>
      <c r="R27" s="24">
        <f>(80-0)/100</f>
        <v>0.8</v>
      </c>
    </row>
    <row r="32" spans="1:22" x14ac:dyDescent="0.3">
      <c r="A32" s="5" t="s">
        <v>50</v>
      </c>
      <c r="B32" s="5"/>
      <c r="C32" s="5"/>
      <c r="D32" s="5"/>
      <c r="E32" s="5"/>
      <c r="F32" s="5"/>
      <c r="G32" s="5"/>
      <c r="H32" s="5"/>
      <c r="I32" s="5"/>
      <c r="J32" s="5"/>
      <c r="K32" s="5"/>
      <c r="L32" s="5"/>
      <c r="M32" s="5"/>
      <c r="N32" s="5"/>
      <c r="O32" s="5"/>
      <c r="P32" s="5"/>
      <c r="Q32" s="5"/>
      <c r="R32" s="5"/>
      <c r="S32" s="5"/>
      <c r="T32" s="5"/>
      <c r="U32" s="5"/>
      <c r="V32" s="5"/>
    </row>
    <row r="33" spans="1:22" x14ac:dyDescent="0.3">
      <c r="A33" s="6"/>
      <c r="B33" s="6"/>
      <c r="C33" s="6"/>
      <c r="D33" s="6"/>
      <c r="E33" s="6"/>
      <c r="F33" s="6"/>
      <c r="G33" s="6"/>
      <c r="H33" s="6"/>
      <c r="I33" s="6"/>
      <c r="J33" s="6"/>
      <c r="K33" s="6"/>
      <c r="L33" s="6"/>
      <c r="M33" s="6"/>
      <c r="N33" s="6"/>
      <c r="O33" s="6"/>
      <c r="P33" s="6"/>
      <c r="Q33" s="6"/>
      <c r="R33" s="6"/>
      <c r="S33" s="6"/>
      <c r="T33" s="6"/>
      <c r="U33" s="6"/>
      <c r="V33" s="6"/>
    </row>
    <row r="34" spans="1:22" x14ac:dyDescent="0.3">
      <c r="A34" s="7" t="s">
        <v>6</v>
      </c>
      <c r="B34" s="8" t="s">
        <v>51</v>
      </c>
      <c r="C34" s="9"/>
      <c r="D34" s="9"/>
      <c r="E34" s="9"/>
      <c r="F34" s="9"/>
      <c r="G34" s="9"/>
      <c r="H34" s="10"/>
      <c r="I34" s="11" t="s">
        <v>52</v>
      </c>
      <c r="J34" s="11"/>
      <c r="K34" s="11"/>
      <c r="L34" s="11"/>
      <c r="M34" s="11"/>
      <c r="N34" s="11"/>
      <c r="O34" s="11"/>
      <c r="P34" s="11" t="s">
        <v>53</v>
      </c>
      <c r="Q34" s="11"/>
      <c r="R34" s="11"/>
      <c r="S34" s="11"/>
      <c r="T34" s="11"/>
      <c r="U34" s="11"/>
      <c r="V34" s="11"/>
    </row>
    <row r="35" spans="1:22" ht="43.2" x14ac:dyDescent="0.3">
      <c r="A35" s="7"/>
      <c r="B35" s="12" t="s">
        <v>10</v>
      </c>
      <c r="C35" s="12" t="s">
        <v>11</v>
      </c>
      <c r="D35" s="12" t="s">
        <v>12</v>
      </c>
      <c r="E35" s="12" t="s">
        <v>13</v>
      </c>
      <c r="F35" s="12" t="s">
        <v>14</v>
      </c>
      <c r="G35" s="12" t="s">
        <v>15</v>
      </c>
      <c r="H35" s="12" t="s">
        <v>16</v>
      </c>
      <c r="I35" s="12" t="s">
        <v>10</v>
      </c>
      <c r="J35" s="12" t="s">
        <v>11</v>
      </c>
      <c r="K35" s="12" t="s">
        <v>12</v>
      </c>
      <c r="L35" s="12" t="s">
        <v>13</v>
      </c>
      <c r="M35" s="12" t="s">
        <v>14</v>
      </c>
      <c r="N35" s="12" t="s">
        <v>17</v>
      </c>
      <c r="O35" s="12" t="s">
        <v>16</v>
      </c>
      <c r="P35" s="12" t="s">
        <v>10</v>
      </c>
      <c r="Q35" s="12" t="s">
        <v>11</v>
      </c>
      <c r="R35" s="12" t="s">
        <v>12</v>
      </c>
      <c r="S35" s="12" t="s">
        <v>13</v>
      </c>
      <c r="T35" s="12" t="s">
        <v>14</v>
      </c>
      <c r="U35" s="12" t="s">
        <v>17</v>
      </c>
      <c r="V35" s="12" t="s">
        <v>16</v>
      </c>
    </row>
    <row r="36" spans="1:22" ht="61.5" customHeight="1" x14ac:dyDescent="0.3">
      <c r="A36" s="13" t="s">
        <v>18</v>
      </c>
      <c r="B36" s="13">
        <v>9</v>
      </c>
      <c r="C36" s="14">
        <v>23</v>
      </c>
      <c r="D36" s="20">
        <v>0.56499999999999995</v>
      </c>
      <c r="E36" s="16" t="s">
        <v>54</v>
      </c>
      <c r="F36" s="17" t="s">
        <v>55</v>
      </c>
      <c r="G36" s="18" t="s">
        <v>56</v>
      </c>
      <c r="H36" s="19" t="s">
        <v>22</v>
      </c>
      <c r="I36" s="13">
        <v>6</v>
      </c>
      <c r="J36" s="14">
        <v>14</v>
      </c>
      <c r="K36" s="20">
        <v>0.71399999999999997</v>
      </c>
      <c r="L36" s="16" t="s">
        <v>57</v>
      </c>
      <c r="M36" s="17" t="s">
        <v>55</v>
      </c>
      <c r="N36" s="18" t="s">
        <v>58</v>
      </c>
      <c r="O36" s="19" t="s">
        <v>22</v>
      </c>
      <c r="P36" s="13">
        <v>4</v>
      </c>
      <c r="Q36" s="14">
        <v>24</v>
      </c>
      <c r="R36" s="20">
        <v>0.91700000000000004</v>
      </c>
      <c r="S36" s="16" t="s">
        <v>59</v>
      </c>
      <c r="T36" s="17" t="s">
        <v>55</v>
      </c>
      <c r="U36" s="18" t="s">
        <v>58</v>
      </c>
      <c r="V36" s="19" t="s">
        <v>22</v>
      </c>
    </row>
    <row r="37" spans="1:22" ht="61.5" customHeight="1" x14ac:dyDescent="0.3">
      <c r="A37" s="13" t="s">
        <v>25</v>
      </c>
      <c r="B37" s="13">
        <v>3</v>
      </c>
      <c r="C37" s="14">
        <v>5</v>
      </c>
      <c r="D37" s="15">
        <v>0.6</v>
      </c>
      <c r="E37" s="16" t="s">
        <v>60</v>
      </c>
      <c r="F37" s="17"/>
      <c r="G37" s="18"/>
      <c r="H37" s="19"/>
      <c r="I37" s="13">
        <v>3</v>
      </c>
      <c r="J37" s="14">
        <v>5</v>
      </c>
      <c r="K37" s="15">
        <v>0.4</v>
      </c>
      <c r="L37" s="16" t="s">
        <v>61</v>
      </c>
      <c r="M37" s="17"/>
      <c r="N37" s="18"/>
      <c r="O37" s="19"/>
      <c r="P37" s="13">
        <v>2</v>
      </c>
      <c r="Q37" s="14">
        <v>6</v>
      </c>
      <c r="R37" s="15">
        <v>1</v>
      </c>
      <c r="S37" s="16" t="s">
        <v>62</v>
      </c>
      <c r="T37" s="17"/>
      <c r="U37" s="18"/>
      <c r="V37" s="19"/>
    </row>
    <row r="38" spans="1:22" ht="61.5" customHeight="1" x14ac:dyDescent="0.3">
      <c r="A38" s="13" t="s">
        <v>28</v>
      </c>
      <c r="B38" s="13">
        <v>4</v>
      </c>
      <c r="C38" s="14">
        <v>7</v>
      </c>
      <c r="D38" s="20">
        <v>0.85699999999999998</v>
      </c>
      <c r="E38" s="16" t="s">
        <v>63</v>
      </c>
      <c r="F38" s="17"/>
      <c r="G38" s="18"/>
      <c r="H38" s="19"/>
      <c r="I38" s="13">
        <v>3</v>
      </c>
      <c r="J38" s="14">
        <v>5</v>
      </c>
      <c r="K38" s="15">
        <v>0.2</v>
      </c>
      <c r="L38" s="16" t="s">
        <v>64</v>
      </c>
      <c r="M38" s="17"/>
      <c r="N38" s="18"/>
      <c r="O38" s="19"/>
      <c r="P38" s="13">
        <v>4</v>
      </c>
      <c r="Q38" s="14">
        <v>1</v>
      </c>
      <c r="R38" s="15">
        <v>1</v>
      </c>
      <c r="S38" s="16" t="s">
        <v>65</v>
      </c>
      <c r="T38" s="17"/>
      <c r="U38" s="18"/>
      <c r="V38" s="19"/>
    </row>
    <row r="39" spans="1:22" ht="61.5" customHeight="1" x14ac:dyDescent="0.3">
      <c r="A39" s="13" t="s">
        <v>30</v>
      </c>
      <c r="B39" s="13">
        <v>2</v>
      </c>
      <c r="C39" s="14">
        <v>10</v>
      </c>
      <c r="D39" s="15">
        <v>0.7</v>
      </c>
      <c r="E39" s="16" t="s">
        <v>63</v>
      </c>
      <c r="F39" s="17"/>
      <c r="G39" s="18"/>
      <c r="H39" s="19"/>
      <c r="I39" s="13">
        <v>6</v>
      </c>
      <c r="J39" s="14">
        <v>6</v>
      </c>
      <c r="K39" s="20" t="s">
        <v>66</v>
      </c>
      <c r="L39" s="16" t="s">
        <v>67</v>
      </c>
      <c r="M39" s="17"/>
      <c r="N39" s="18"/>
      <c r="O39" s="19"/>
      <c r="P39" s="13">
        <v>7</v>
      </c>
      <c r="Q39" s="14">
        <v>3</v>
      </c>
      <c r="R39" s="15">
        <v>1</v>
      </c>
      <c r="S39" s="16" t="s">
        <v>65</v>
      </c>
      <c r="T39" s="17"/>
      <c r="U39" s="18"/>
      <c r="V39" s="19"/>
    </row>
    <row r="40" spans="1:22" ht="61.5" customHeight="1" x14ac:dyDescent="0.3">
      <c r="A40" s="13" t="s">
        <v>34</v>
      </c>
      <c r="B40" s="13">
        <v>3</v>
      </c>
      <c r="C40" s="14">
        <v>4</v>
      </c>
      <c r="D40" s="15">
        <v>0.75</v>
      </c>
      <c r="E40" s="16" t="s">
        <v>68</v>
      </c>
      <c r="F40" s="17"/>
      <c r="G40" s="18"/>
      <c r="H40" s="19"/>
      <c r="I40" s="13">
        <v>6</v>
      </c>
      <c r="J40" s="14">
        <v>4</v>
      </c>
      <c r="K40" s="15">
        <v>0.25</v>
      </c>
      <c r="L40" s="16" t="s">
        <v>69</v>
      </c>
      <c r="M40" s="17"/>
      <c r="N40" s="18"/>
      <c r="O40" s="19"/>
      <c r="P40" s="13">
        <v>2</v>
      </c>
      <c r="Q40" s="14">
        <v>2</v>
      </c>
      <c r="R40" s="15">
        <v>0.5</v>
      </c>
      <c r="S40" s="16" t="s">
        <v>70</v>
      </c>
      <c r="T40" s="17"/>
      <c r="U40" s="18"/>
      <c r="V40" s="19"/>
    </row>
    <row r="41" spans="1:22" ht="61.5" customHeight="1" x14ac:dyDescent="0.3">
      <c r="A41" s="13" t="s">
        <v>38</v>
      </c>
      <c r="B41" s="13">
        <v>4</v>
      </c>
      <c r="C41" s="14">
        <v>6</v>
      </c>
      <c r="D41" s="20">
        <v>0.66700000000000004</v>
      </c>
      <c r="E41" s="16" t="s">
        <v>68</v>
      </c>
      <c r="F41" s="17"/>
      <c r="G41" s="18"/>
      <c r="H41" s="19"/>
      <c r="I41" s="13">
        <v>7</v>
      </c>
      <c r="J41" s="14">
        <v>6</v>
      </c>
      <c r="K41" s="15">
        <v>1</v>
      </c>
      <c r="L41" s="16" t="s">
        <v>71</v>
      </c>
      <c r="M41" s="17"/>
      <c r="N41" s="18"/>
      <c r="O41" s="19"/>
      <c r="P41" s="13">
        <v>7</v>
      </c>
      <c r="Q41" s="14">
        <v>1</v>
      </c>
      <c r="R41" s="15">
        <v>1</v>
      </c>
      <c r="S41" s="16" t="s">
        <v>70</v>
      </c>
      <c r="T41" s="17"/>
      <c r="U41" s="18"/>
      <c r="V41" s="19"/>
    </row>
    <row r="42" spans="1:22" ht="61.5" customHeight="1" x14ac:dyDescent="0.3">
      <c r="A42" s="13" t="s">
        <v>42</v>
      </c>
      <c r="B42" s="13">
        <v>3</v>
      </c>
      <c r="C42" s="14">
        <v>5</v>
      </c>
      <c r="D42" s="15">
        <v>1</v>
      </c>
      <c r="E42" s="16" t="s">
        <v>72</v>
      </c>
      <c r="F42" s="17"/>
      <c r="G42" s="18"/>
      <c r="H42" s="19"/>
      <c r="I42" s="13">
        <v>2</v>
      </c>
      <c r="J42" s="14">
        <v>4</v>
      </c>
      <c r="K42" s="15">
        <v>0.25</v>
      </c>
      <c r="L42" s="16" t="s">
        <v>73</v>
      </c>
      <c r="M42" s="17"/>
      <c r="N42" s="18"/>
      <c r="O42" s="19"/>
      <c r="P42" s="13">
        <v>2</v>
      </c>
      <c r="Q42" s="14">
        <v>4</v>
      </c>
      <c r="R42" s="15">
        <v>0.75</v>
      </c>
      <c r="S42" s="16" t="s">
        <v>74</v>
      </c>
      <c r="T42" s="17"/>
      <c r="U42" s="18"/>
      <c r="V42" s="19"/>
    </row>
    <row r="43" spans="1:22" ht="61.5" customHeight="1" x14ac:dyDescent="0.3">
      <c r="A43" s="13" t="s">
        <v>46</v>
      </c>
      <c r="B43" s="13">
        <v>4</v>
      </c>
      <c r="C43" s="14">
        <v>2</v>
      </c>
      <c r="D43" s="15">
        <v>1</v>
      </c>
      <c r="E43" s="16" t="s">
        <v>75</v>
      </c>
      <c r="F43" s="17"/>
      <c r="G43" s="18"/>
      <c r="H43" s="19"/>
      <c r="I43" s="13">
        <v>5</v>
      </c>
      <c r="J43" s="14">
        <v>3</v>
      </c>
      <c r="K43" s="20">
        <v>-0.33300000000000002</v>
      </c>
      <c r="L43" s="16" t="s">
        <v>76</v>
      </c>
      <c r="M43" s="17"/>
      <c r="N43" s="18"/>
      <c r="O43" s="19"/>
      <c r="P43" s="13">
        <v>4</v>
      </c>
      <c r="Q43" s="14">
        <v>4</v>
      </c>
      <c r="R43" s="15">
        <v>1</v>
      </c>
      <c r="S43" s="16" t="s">
        <v>74</v>
      </c>
      <c r="T43" s="17"/>
      <c r="U43" s="18"/>
      <c r="V43" s="19"/>
    </row>
    <row r="44" spans="1:22" ht="61.5" customHeight="1" x14ac:dyDescent="0.3">
      <c r="A44" s="13" t="s">
        <v>47</v>
      </c>
      <c r="B44" s="13">
        <v>3</v>
      </c>
      <c r="C44" s="14">
        <v>3</v>
      </c>
      <c r="D44" s="15">
        <v>1</v>
      </c>
      <c r="E44" s="16" t="s">
        <v>65</v>
      </c>
      <c r="F44" s="17"/>
      <c r="G44" s="18"/>
      <c r="H44" s="19"/>
      <c r="I44" s="13">
        <v>3</v>
      </c>
      <c r="J44" s="14"/>
      <c r="K44" s="15">
        <v>0</v>
      </c>
      <c r="L44" s="16"/>
      <c r="M44" s="17"/>
      <c r="N44" s="18"/>
      <c r="O44" s="19"/>
      <c r="P44" s="13">
        <v>5</v>
      </c>
      <c r="Q44" s="14">
        <v>3</v>
      </c>
      <c r="R44" s="20">
        <v>0.33300000000000002</v>
      </c>
      <c r="S44" s="16" t="s">
        <v>77</v>
      </c>
      <c r="T44" s="17"/>
      <c r="U44" s="18"/>
      <c r="V44" s="19"/>
    </row>
    <row r="45" spans="1:22" ht="61.5" customHeight="1" x14ac:dyDescent="0.3">
      <c r="A45" s="13" t="s">
        <v>48</v>
      </c>
      <c r="B45" s="13"/>
      <c r="C45" s="14">
        <v>2</v>
      </c>
      <c r="D45" s="22">
        <v>0.5</v>
      </c>
      <c r="E45" s="16" t="s">
        <v>78</v>
      </c>
      <c r="F45" s="17"/>
      <c r="G45" s="18"/>
      <c r="H45" s="19"/>
      <c r="I45" s="13"/>
      <c r="J45" s="28">
        <v>4</v>
      </c>
      <c r="K45" s="15">
        <v>0.75</v>
      </c>
      <c r="L45" s="16" t="s">
        <v>79</v>
      </c>
      <c r="M45" s="17"/>
      <c r="N45" s="18"/>
      <c r="O45" s="19"/>
      <c r="P45" s="13"/>
      <c r="Q45" s="14">
        <v>4</v>
      </c>
      <c r="R45" s="15">
        <v>1</v>
      </c>
      <c r="S45" s="16" t="s">
        <v>65</v>
      </c>
      <c r="T45" s="17"/>
      <c r="U45" s="18"/>
      <c r="V45" s="19"/>
    </row>
    <row r="46" spans="1:22" x14ac:dyDescent="0.3">
      <c r="A46" s="13" t="s">
        <v>49</v>
      </c>
      <c r="B46" s="13">
        <f>SUM(B36:B45)</f>
        <v>35</v>
      </c>
      <c r="C46" s="13">
        <f>SUM(C36:C45)</f>
        <v>67</v>
      </c>
      <c r="D46" s="24">
        <f>(77.61-7.46)/100</f>
        <v>0.70150000000000001</v>
      </c>
      <c r="E46" s="25"/>
      <c r="F46" s="26"/>
      <c r="G46" s="26"/>
      <c r="H46" s="27"/>
      <c r="I46" s="13">
        <f>SUM(I36:I45)</f>
        <v>41</v>
      </c>
      <c r="J46" s="13">
        <f>SUM(J36:J45)</f>
        <v>51</v>
      </c>
      <c r="K46" s="24">
        <f>(68.63-13.73)/100</f>
        <v>0.54899999999999993</v>
      </c>
      <c r="L46" s="25"/>
      <c r="M46" s="26"/>
      <c r="N46" s="26"/>
      <c r="O46" s="27"/>
      <c r="P46" s="13">
        <f>SUM(P36:P45)</f>
        <v>37</v>
      </c>
      <c r="Q46" s="13">
        <f>SUM(Q36:Q45)</f>
        <v>52</v>
      </c>
      <c r="R46" s="24">
        <f>(92.31-3.85)/100</f>
        <v>0.88460000000000005</v>
      </c>
    </row>
    <row r="51" spans="1:22" x14ac:dyDescent="0.3">
      <c r="A51" s="5" t="s">
        <v>80</v>
      </c>
      <c r="B51" s="5"/>
      <c r="C51" s="5"/>
      <c r="D51" s="5"/>
      <c r="E51" s="5"/>
      <c r="F51" s="5"/>
      <c r="G51" s="5"/>
      <c r="H51" s="5"/>
      <c r="I51" s="5"/>
      <c r="J51" s="5"/>
      <c r="K51" s="5"/>
      <c r="L51" s="5"/>
      <c r="M51" s="5"/>
      <c r="N51" s="5"/>
      <c r="O51" s="5"/>
      <c r="P51" s="5"/>
      <c r="Q51" s="5"/>
      <c r="R51" s="5"/>
      <c r="S51" s="5"/>
      <c r="T51" s="5"/>
      <c r="U51" s="5"/>
      <c r="V51" s="5"/>
    </row>
    <row r="52" spans="1:22" x14ac:dyDescent="0.3">
      <c r="A52" s="6"/>
      <c r="B52" s="6"/>
      <c r="C52" s="6"/>
      <c r="D52" s="6"/>
      <c r="E52" s="6"/>
      <c r="F52" s="6"/>
      <c r="G52" s="6"/>
      <c r="H52" s="6"/>
      <c r="I52" s="6"/>
      <c r="J52" s="6"/>
      <c r="K52" s="6"/>
      <c r="L52" s="6"/>
      <c r="M52" s="6"/>
      <c r="N52" s="6"/>
      <c r="O52" s="6"/>
      <c r="P52" s="6"/>
      <c r="Q52" s="6"/>
      <c r="R52" s="6"/>
      <c r="S52" s="6"/>
      <c r="T52" s="6"/>
      <c r="U52" s="6"/>
      <c r="V52" s="6"/>
    </row>
    <row r="53" spans="1:22" x14ac:dyDescent="0.3">
      <c r="A53" s="7" t="s">
        <v>6</v>
      </c>
      <c r="B53" s="8" t="s">
        <v>81</v>
      </c>
      <c r="C53" s="9"/>
      <c r="D53" s="9"/>
      <c r="E53" s="9"/>
      <c r="F53" s="9"/>
      <c r="G53" s="9"/>
      <c r="H53" s="10"/>
      <c r="I53" s="11" t="s">
        <v>82</v>
      </c>
      <c r="J53" s="11"/>
      <c r="K53" s="11"/>
      <c r="L53" s="11"/>
      <c r="M53" s="11"/>
      <c r="N53" s="11"/>
      <c r="O53" s="11"/>
      <c r="P53" s="11" t="s">
        <v>83</v>
      </c>
      <c r="Q53" s="11"/>
      <c r="R53" s="11"/>
      <c r="S53" s="11"/>
      <c r="T53" s="11"/>
      <c r="U53" s="11"/>
      <c r="V53" s="11"/>
    </row>
    <row r="54" spans="1:22" ht="43.2" x14ac:dyDescent="0.3">
      <c r="A54" s="7"/>
      <c r="B54" s="12" t="s">
        <v>10</v>
      </c>
      <c r="C54" s="12" t="s">
        <v>11</v>
      </c>
      <c r="D54" s="12" t="s">
        <v>12</v>
      </c>
      <c r="E54" s="12" t="s">
        <v>13</v>
      </c>
      <c r="F54" s="12" t="s">
        <v>14</v>
      </c>
      <c r="G54" s="12" t="s">
        <v>15</v>
      </c>
      <c r="H54" s="12" t="s">
        <v>16</v>
      </c>
      <c r="I54" s="12" t="s">
        <v>10</v>
      </c>
      <c r="J54" s="12" t="s">
        <v>11</v>
      </c>
      <c r="K54" s="12" t="s">
        <v>12</v>
      </c>
      <c r="L54" s="12" t="s">
        <v>13</v>
      </c>
      <c r="M54" s="12" t="s">
        <v>14</v>
      </c>
      <c r="N54" s="12" t="s">
        <v>17</v>
      </c>
      <c r="O54" s="12" t="s">
        <v>16</v>
      </c>
      <c r="P54" s="12" t="s">
        <v>10</v>
      </c>
      <c r="Q54" s="12" t="s">
        <v>11</v>
      </c>
      <c r="R54" s="12" t="s">
        <v>12</v>
      </c>
      <c r="S54" s="12" t="s">
        <v>13</v>
      </c>
      <c r="T54" s="12" t="s">
        <v>14</v>
      </c>
      <c r="U54" s="12" t="s">
        <v>17</v>
      </c>
      <c r="V54" s="12" t="s">
        <v>16</v>
      </c>
    </row>
    <row r="55" spans="1:22" ht="60.75" customHeight="1" x14ac:dyDescent="0.3">
      <c r="A55" s="13" t="s">
        <v>18</v>
      </c>
      <c r="B55" s="13">
        <v>7</v>
      </c>
      <c r="C55" s="14">
        <v>18</v>
      </c>
      <c r="D55" s="20">
        <v>0.83299999999999996</v>
      </c>
      <c r="E55" s="16" t="s">
        <v>84</v>
      </c>
      <c r="F55" s="29" t="s">
        <v>85</v>
      </c>
      <c r="G55" s="30" t="s">
        <v>86</v>
      </c>
      <c r="H55" s="31" t="s">
        <v>22</v>
      </c>
      <c r="I55" s="13">
        <v>13</v>
      </c>
      <c r="J55" s="14">
        <v>9</v>
      </c>
      <c r="K55" s="20">
        <v>0.77800000000000002</v>
      </c>
      <c r="L55" s="16" t="s">
        <v>87</v>
      </c>
      <c r="M55" s="29" t="s">
        <v>85</v>
      </c>
      <c r="N55" s="30" t="s">
        <v>86</v>
      </c>
      <c r="O55" s="32" t="s">
        <v>22</v>
      </c>
      <c r="P55" s="13">
        <v>6</v>
      </c>
      <c r="Q55" s="14">
        <v>15</v>
      </c>
      <c r="R55" s="20">
        <v>0.8</v>
      </c>
      <c r="S55" s="16" t="s">
        <v>88</v>
      </c>
      <c r="T55" s="29" t="s">
        <v>85</v>
      </c>
      <c r="U55" s="30" t="s">
        <v>86</v>
      </c>
      <c r="V55" s="32" t="s">
        <v>22</v>
      </c>
    </row>
    <row r="56" spans="1:22" ht="60.75" customHeight="1" x14ac:dyDescent="0.3">
      <c r="A56" s="13" t="s">
        <v>25</v>
      </c>
      <c r="B56" s="13">
        <v>4</v>
      </c>
      <c r="C56" s="14">
        <v>5</v>
      </c>
      <c r="D56" s="20">
        <v>0.8</v>
      </c>
      <c r="E56" s="16" t="s">
        <v>89</v>
      </c>
      <c r="F56" s="33"/>
      <c r="G56" s="34"/>
      <c r="H56" s="31"/>
      <c r="I56" s="13">
        <v>7</v>
      </c>
      <c r="J56" s="14">
        <v>1</v>
      </c>
      <c r="K56" s="15">
        <v>1</v>
      </c>
      <c r="L56" s="16" t="s">
        <v>65</v>
      </c>
      <c r="M56" s="33"/>
      <c r="N56" s="34"/>
      <c r="O56" s="35"/>
      <c r="P56" s="13">
        <v>5</v>
      </c>
      <c r="Q56" s="14">
        <v>5</v>
      </c>
      <c r="R56" s="15">
        <v>0.8</v>
      </c>
      <c r="S56" s="16" t="s">
        <v>90</v>
      </c>
      <c r="T56" s="33"/>
      <c r="U56" s="34"/>
      <c r="V56" s="35"/>
    </row>
    <row r="57" spans="1:22" ht="60.75" customHeight="1" x14ac:dyDescent="0.3">
      <c r="A57" s="13" t="s">
        <v>28</v>
      </c>
      <c r="B57" s="13">
        <v>4</v>
      </c>
      <c r="C57" s="14">
        <v>6</v>
      </c>
      <c r="D57" s="20">
        <v>0.83299999999999996</v>
      </c>
      <c r="E57" s="16" t="s">
        <v>91</v>
      </c>
      <c r="F57" s="33"/>
      <c r="G57" s="34"/>
      <c r="H57" s="31"/>
      <c r="I57" s="13">
        <v>2</v>
      </c>
      <c r="J57" s="14">
        <v>4</v>
      </c>
      <c r="K57" s="15">
        <v>-0.5</v>
      </c>
      <c r="L57" s="16" t="s">
        <v>92</v>
      </c>
      <c r="M57" s="33"/>
      <c r="N57" s="34"/>
      <c r="O57" s="35"/>
      <c r="P57" s="13">
        <v>6</v>
      </c>
      <c r="Q57" s="14">
        <v>6</v>
      </c>
      <c r="R57" s="15">
        <v>0.66700000000000004</v>
      </c>
      <c r="S57" s="16" t="s">
        <v>93</v>
      </c>
      <c r="T57" s="33"/>
      <c r="U57" s="34"/>
      <c r="V57" s="35"/>
    </row>
    <row r="58" spans="1:22" ht="60.75" customHeight="1" x14ac:dyDescent="0.3">
      <c r="A58" s="13" t="s">
        <v>30</v>
      </c>
      <c r="B58" s="13">
        <v>4</v>
      </c>
      <c r="C58" s="14">
        <v>9</v>
      </c>
      <c r="D58" s="15">
        <v>1</v>
      </c>
      <c r="E58" s="16" t="s">
        <v>94</v>
      </c>
      <c r="F58" s="33"/>
      <c r="G58" s="34"/>
      <c r="H58" s="31"/>
      <c r="I58" s="13">
        <v>5</v>
      </c>
      <c r="J58" s="14">
        <v>5</v>
      </c>
      <c r="K58" s="15">
        <v>0.6</v>
      </c>
      <c r="L58" s="16" t="s">
        <v>95</v>
      </c>
      <c r="M58" s="33"/>
      <c r="N58" s="34"/>
      <c r="O58" s="35"/>
      <c r="P58" s="13">
        <v>8</v>
      </c>
      <c r="Q58" s="14">
        <v>4</v>
      </c>
      <c r="R58" s="20">
        <v>0.75</v>
      </c>
      <c r="S58" s="16" t="s">
        <v>96</v>
      </c>
      <c r="T58" s="33"/>
      <c r="U58" s="34"/>
      <c r="V58" s="35"/>
    </row>
    <row r="59" spans="1:22" ht="60.75" customHeight="1" x14ac:dyDescent="0.3">
      <c r="A59" s="13" t="s">
        <v>34</v>
      </c>
      <c r="B59" s="13">
        <v>6</v>
      </c>
      <c r="C59" s="14">
        <v>4</v>
      </c>
      <c r="D59" s="15">
        <v>1</v>
      </c>
      <c r="E59" s="16" t="s">
        <v>65</v>
      </c>
      <c r="F59" s="33"/>
      <c r="G59" s="34"/>
      <c r="H59" s="31"/>
      <c r="I59" s="13">
        <v>5</v>
      </c>
      <c r="J59" s="14">
        <v>7</v>
      </c>
      <c r="K59" s="15">
        <v>0.57099999999999995</v>
      </c>
      <c r="L59" s="16" t="s">
        <v>97</v>
      </c>
      <c r="M59" s="33"/>
      <c r="N59" s="34"/>
      <c r="O59" s="35"/>
      <c r="P59" s="13">
        <v>3</v>
      </c>
      <c r="Q59" s="14">
        <v>8</v>
      </c>
      <c r="R59" s="15">
        <v>0.875</v>
      </c>
      <c r="S59" s="16" t="s">
        <v>98</v>
      </c>
      <c r="T59" s="33"/>
      <c r="U59" s="34"/>
      <c r="V59" s="35"/>
    </row>
    <row r="60" spans="1:22" ht="60.75" customHeight="1" x14ac:dyDescent="0.3">
      <c r="A60" s="13" t="s">
        <v>38</v>
      </c>
      <c r="B60" s="13">
        <v>6</v>
      </c>
      <c r="C60" s="14">
        <v>10</v>
      </c>
      <c r="D60" s="15">
        <v>1</v>
      </c>
      <c r="E60" s="16" t="s">
        <v>99</v>
      </c>
      <c r="F60" s="33"/>
      <c r="G60" s="34"/>
      <c r="H60" s="31"/>
      <c r="I60" s="13">
        <v>8</v>
      </c>
      <c r="J60" s="14">
        <v>4</v>
      </c>
      <c r="K60" s="15">
        <v>0.75</v>
      </c>
      <c r="L60" s="16" t="s">
        <v>100</v>
      </c>
      <c r="M60" s="33"/>
      <c r="N60" s="34"/>
      <c r="O60" s="35"/>
      <c r="P60" s="13">
        <v>8</v>
      </c>
      <c r="Q60" s="14">
        <v>10</v>
      </c>
      <c r="R60" s="15">
        <v>0.8</v>
      </c>
      <c r="S60" s="16" t="s">
        <v>101</v>
      </c>
      <c r="T60" s="33"/>
      <c r="U60" s="34"/>
      <c r="V60" s="35"/>
    </row>
    <row r="61" spans="1:22" ht="60.75" customHeight="1" x14ac:dyDescent="0.3">
      <c r="A61" s="13" t="s">
        <v>42</v>
      </c>
      <c r="B61" s="13">
        <v>2</v>
      </c>
      <c r="C61" s="14">
        <v>5</v>
      </c>
      <c r="D61" s="15">
        <v>0.6</v>
      </c>
      <c r="E61" s="16" t="s">
        <v>102</v>
      </c>
      <c r="F61" s="33"/>
      <c r="G61" s="34"/>
      <c r="H61" s="31"/>
      <c r="I61" s="13">
        <v>5</v>
      </c>
      <c r="J61" s="14">
        <v>4</v>
      </c>
      <c r="K61" s="15">
        <v>0.25</v>
      </c>
      <c r="L61" s="16" t="s">
        <v>103</v>
      </c>
      <c r="M61" s="33"/>
      <c r="N61" s="34"/>
      <c r="O61" s="35"/>
      <c r="P61" s="13">
        <v>1</v>
      </c>
      <c r="Q61" s="14">
        <v>7</v>
      </c>
      <c r="R61" s="15">
        <v>0.57099999999999995</v>
      </c>
      <c r="S61" s="16" t="s">
        <v>104</v>
      </c>
      <c r="T61" s="33"/>
      <c r="U61" s="34"/>
      <c r="V61" s="35"/>
    </row>
    <row r="62" spans="1:22" ht="60.75" customHeight="1" x14ac:dyDescent="0.3">
      <c r="A62" s="13" t="s">
        <v>46</v>
      </c>
      <c r="B62" s="13"/>
      <c r="C62" s="14">
        <v>4</v>
      </c>
      <c r="D62" s="20">
        <v>0.5</v>
      </c>
      <c r="E62" s="16" t="s">
        <v>105</v>
      </c>
      <c r="F62" s="33"/>
      <c r="G62" s="34"/>
      <c r="H62" s="31"/>
      <c r="I62" s="13">
        <v>3</v>
      </c>
      <c r="J62" s="14">
        <v>4</v>
      </c>
      <c r="K62" s="15">
        <v>0.75</v>
      </c>
      <c r="L62" s="16" t="s">
        <v>106</v>
      </c>
      <c r="M62" s="33"/>
      <c r="N62" s="34"/>
      <c r="O62" s="35"/>
      <c r="P62" s="13">
        <v>4</v>
      </c>
      <c r="Q62" s="14">
        <v>4</v>
      </c>
      <c r="R62" s="15">
        <v>0.75</v>
      </c>
      <c r="S62" s="16" t="s">
        <v>107</v>
      </c>
      <c r="T62" s="33"/>
      <c r="U62" s="34"/>
      <c r="V62" s="35"/>
    </row>
    <row r="63" spans="1:22" ht="60.75" customHeight="1" x14ac:dyDescent="0.3">
      <c r="A63" s="13" t="s">
        <v>47</v>
      </c>
      <c r="B63" s="13">
        <v>3</v>
      </c>
      <c r="C63" s="14">
        <v>4</v>
      </c>
      <c r="D63" s="15">
        <v>0.5</v>
      </c>
      <c r="E63" s="16" t="s">
        <v>108</v>
      </c>
      <c r="F63" s="33"/>
      <c r="G63" s="34"/>
      <c r="H63" s="31"/>
      <c r="I63" s="13">
        <v>3</v>
      </c>
      <c r="J63" s="14">
        <v>4</v>
      </c>
      <c r="K63" s="15">
        <v>1</v>
      </c>
      <c r="L63" s="16" t="s">
        <v>109</v>
      </c>
      <c r="M63" s="33"/>
      <c r="N63" s="34"/>
      <c r="O63" s="35"/>
      <c r="P63" s="13">
        <v>5</v>
      </c>
      <c r="Q63" s="14">
        <v>1</v>
      </c>
      <c r="R63" s="20">
        <v>1</v>
      </c>
      <c r="S63" s="16" t="s">
        <v>65</v>
      </c>
      <c r="T63" s="33"/>
      <c r="U63" s="34"/>
      <c r="V63" s="35"/>
    </row>
    <row r="64" spans="1:22" ht="60.75" customHeight="1" x14ac:dyDescent="0.3">
      <c r="A64" s="13" t="s">
        <v>48</v>
      </c>
      <c r="B64" s="13"/>
      <c r="C64" s="14">
        <v>7</v>
      </c>
      <c r="D64" s="36">
        <v>0.85699999999999998</v>
      </c>
      <c r="E64" s="16" t="s">
        <v>110</v>
      </c>
      <c r="F64" s="33"/>
      <c r="G64" s="34"/>
      <c r="H64" s="31"/>
      <c r="I64" s="13"/>
      <c r="J64" s="28">
        <v>7</v>
      </c>
      <c r="K64" s="15">
        <v>1</v>
      </c>
      <c r="L64" s="16" t="s">
        <v>65</v>
      </c>
      <c r="M64" s="33"/>
      <c r="N64" s="34"/>
      <c r="O64" s="35"/>
      <c r="P64" s="13"/>
      <c r="Q64" s="14">
        <v>6</v>
      </c>
      <c r="R64" s="15">
        <v>0.66700000000000004</v>
      </c>
      <c r="S64" s="16" t="s">
        <v>111</v>
      </c>
      <c r="T64" s="33"/>
      <c r="U64" s="34"/>
      <c r="V64" s="35"/>
    </row>
    <row r="65" spans="1:22" ht="60.75" customHeight="1" x14ac:dyDescent="0.3">
      <c r="A65" s="13" t="s">
        <v>112</v>
      </c>
      <c r="B65" s="13"/>
      <c r="C65" s="14"/>
      <c r="D65" s="36"/>
      <c r="E65" s="16"/>
      <c r="F65" s="37"/>
      <c r="G65" s="38"/>
      <c r="H65" s="39"/>
      <c r="I65" s="13"/>
      <c r="J65" s="28"/>
      <c r="K65" s="15"/>
      <c r="L65" s="16"/>
      <c r="M65" s="37"/>
      <c r="N65" s="38"/>
      <c r="O65" s="40"/>
      <c r="P65" s="13"/>
      <c r="Q65" s="14">
        <v>2</v>
      </c>
      <c r="R65" s="15">
        <v>1</v>
      </c>
      <c r="S65" s="16" t="s">
        <v>65</v>
      </c>
      <c r="T65" s="37"/>
      <c r="U65" s="38"/>
      <c r="V65" s="40"/>
    </row>
    <row r="66" spans="1:22" x14ac:dyDescent="0.3">
      <c r="A66" s="13" t="s">
        <v>49</v>
      </c>
      <c r="B66" s="13">
        <f>SUM(B55:B64)</f>
        <v>36</v>
      </c>
      <c r="C66" s="13">
        <f>SUM(C55:C64)</f>
        <v>72</v>
      </c>
      <c r="D66" s="24">
        <f>(86.11-2.78)/100</f>
        <v>0.83329999999999993</v>
      </c>
      <c r="E66" s="41"/>
      <c r="F66" s="42"/>
      <c r="G66" s="42"/>
      <c r="H66" s="43"/>
      <c r="I66" s="44">
        <f>SUM(I55:I64)</f>
        <v>51</v>
      </c>
      <c r="J66" s="44">
        <f>SUM(J55:J64)</f>
        <v>49</v>
      </c>
      <c r="K66" s="45">
        <f>(77.55-14.29)/100</f>
        <v>0.63259999999999994</v>
      </c>
      <c r="L66" s="41"/>
      <c r="M66" s="42"/>
      <c r="N66" s="42"/>
      <c r="O66" s="43"/>
      <c r="P66" s="44">
        <f>SUM(P55:P64)</f>
        <v>46</v>
      </c>
      <c r="Q66" s="44">
        <f>SUM(Q55:Q65)</f>
        <v>68</v>
      </c>
      <c r="R66" s="45">
        <f>(77.94-1.47)/100</f>
        <v>0.76469999999999994</v>
      </c>
    </row>
  </sheetData>
  <mergeCells count="52">
    <mergeCell ref="U55:U65"/>
    <mergeCell ref="V55:V65"/>
    <mergeCell ref="E66:H66"/>
    <mergeCell ref="L66:O66"/>
    <mergeCell ref="A53:A54"/>
    <mergeCell ref="B53:H53"/>
    <mergeCell ref="I53:O53"/>
    <mergeCell ref="P53:V53"/>
    <mergeCell ref="F55:F65"/>
    <mergeCell ref="G55:G65"/>
    <mergeCell ref="M55:M65"/>
    <mergeCell ref="N55:N65"/>
    <mergeCell ref="O55:O65"/>
    <mergeCell ref="T55:T65"/>
    <mergeCell ref="T36:T45"/>
    <mergeCell ref="U36:U45"/>
    <mergeCell ref="V36:V45"/>
    <mergeCell ref="E46:H46"/>
    <mergeCell ref="L46:O46"/>
    <mergeCell ref="A51:V52"/>
    <mergeCell ref="A34:A35"/>
    <mergeCell ref="B34:H34"/>
    <mergeCell ref="I34:O34"/>
    <mergeCell ref="P34:V34"/>
    <mergeCell ref="F36:F45"/>
    <mergeCell ref="G36:G45"/>
    <mergeCell ref="H36:H45"/>
    <mergeCell ref="M36:M45"/>
    <mergeCell ref="N36:N45"/>
    <mergeCell ref="O36:O45"/>
    <mergeCell ref="T17:T26"/>
    <mergeCell ref="U17:U26"/>
    <mergeCell ref="V17:V26"/>
    <mergeCell ref="E27:H27"/>
    <mergeCell ref="L27:O27"/>
    <mergeCell ref="A32:V33"/>
    <mergeCell ref="A15:A16"/>
    <mergeCell ref="B15:H15"/>
    <mergeCell ref="I15:O15"/>
    <mergeCell ref="P15:V15"/>
    <mergeCell ref="F17:F26"/>
    <mergeCell ref="G17:G26"/>
    <mergeCell ref="H17:H26"/>
    <mergeCell ref="M17:M26"/>
    <mergeCell ref="N17:N26"/>
    <mergeCell ref="O17:O26"/>
    <mergeCell ref="A2:E2"/>
    <mergeCell ref="A3:E4"/>
    <mergeCell ref="A5:E6"/>
    <mergeCell ref="A7:E8"/>
    <mergeCell ref="A9:E10"/>
    <mergeCell ref="A13:V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Fuente ST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Elias Veloza</dc:creator>
  <cp:lastModifiedBy>Elias Veloza</cp:lastModifiedBy>
  <dcterms:created xsi:type="dcterms:W3CDTF">2024-11-11T17:42:14Z</dcterms:created>
  <dcterms:modified xsi:type="dcterms:W3CDTF">2024-11-11T17:42:58Z</dcterms:modified>
</cp:coreProperties>
</file>